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oujiaqian\Desktop\"/>
    </mc:Choice>
  </mc:AlternateContent>
  <xr:revisionPtr revIDLastSave="0" documentId="13_ncr:1_{1F3EE861-8FF4-41C4-8372-82131772D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年招聘计划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0" l="1"/>
  <c r="D108" i="10"/>
  <c r="D107" i="10"/>
  <c r="D106" i="10"/>
  <c r="D105" i="10"/>
  <c r="D51" i="10"/>
  <c r="C51" i="10"/>
  <c r="C50" i="10"/>
  <c r="C49" i="10"/>
  <c r="D47" i="10"/>
  <c r="C47" i="10"/>
  <c r="C46" i="10"/>
  <c r="D42" i="10"/>
  <c r="C42" i="10"/>
  <c r="C41" i="10"/>
  <c r="C40" i="10"/>
  <c r="C39" i="10"/>
  <c r="C38" i="10"/>
  <c r="D37" i="10"/>
  <c r="C37" i="10"/>
  <c r="D34" i="10"/>
  <c r="C34" i="10"/>
  <c r="D33" i="10"/>
  <c r="C33" i="10"/>
  <c r="C32" i="10"/>
  <c r="D31" i="10"/>
  <c r="C31" i="10"/>
  <c r="C30" i="10"/>
  <c r="C29" i="10"/>
  <c r="C28" i="10"/>
  <c r="C27" i="10"/>
  <c r="C26" i="10"/>
  <c r="C24" i="10"/>
  <c r="C21" i="10"/>
  <c r="D20" i="10"/>
  <c r="C20" i="10"/>
  <c r="C19" i="10"/>
  <c r="C18" i="10"/>
  <c r="C17" i="10"/>
  <c r="D16" i="10"/>
  <c r="C16" i="10"/>
  <c r="C13" i="10"/>
  <c r="D11" i="10"/>
  <c r="C11" i="10"/>
  <c r="C9" i="10"/>
  <c r="C7" i="10"/>
  <c r="D6" i="10"/>
  <c r="C6" i="10"/>
  <c r="D5" i="10"/>
  <c r="C5" i="10"/>
  <c r="D4" i="10"/>
  <c r="C4" i="10"/>
</calcChain>
</file>

<file path=xl/sharedStrings.xml><?xml version="1.0" encoding="utf-8"?>
<sst xmlns="http://schemas.openxmlformats.org/spreadsheetml/2006/main" count="290" uniqueCount="198">
  <si>
    <t>科室</t>
  </si>
  <si>
    <t>专业</t>
  </si>
  <si>
    <t>博士</t>
  </si>
  <si>
    <t>硕士</t>
  </si>
  <si>
    <t>备注</t>
  </si>
  <si>
    <t>肿瘤科</t>
  </si>
  <si>
    <t>外科学</t>
  </si>
  <si>
    <t>小儿内科</t>
  </si>
  <si>
    <t>儿科学</t>
  </si>
  <si>
    <t>小儿外科</t>
  </si>
  <si>
    <t>外科学/小儿外科学</t>
  </si>
  <si>
    <t>耳鼻咽喉头颈外科</t>
  </si>
  <si>
    <t>耳鼻咽喉头颈外科学</t>
  </si>
  <si>
    <t>口腔医学</t>
  </si>
  <si>
    <t>博士优先，博士须获得规培证</t>
  </si>
  <si>
    <t>皮肤科</t>
  </si>
  <si>
    <t>皮肤病与性病学/外科学</t>
  </si>
  <si>
    <t>皮肤病学专业，先入皮研所轮转，2年内获国科金后进入医疗岗或规培计划（外科除外）。高水平SCI文章发表优先</t>
  </si>
  <si>
    <t>临床医学</t>
  </si>
  <si>
    <t>心血管内科</t>
  </si>
  <si>
    <t>心血管外科</t>
  </si>
  <si>
    <t>心血管外科学</t>
  </si>
  <si>
    <t>监护室工作</t>
  </si>
  <si>
    <t>神经内科</t>
  </si>
  <si>
    <t>神经病学</t>
  </si>
  <si>
    <t>神经外科</t>
  </si>
  <si>
    <t>神经外科学</t>
  </si>
  <si>
    <t>内分泌科</t>
  </si>
  <si>
    <t>内分泌学及相关专业</t>
  </si>
  <si>
    <t>肾病科</t>
  </si>
  <si>
    <t>肾脏病学</t>
  </si>
  <si>
    <t>消化内科</t>
  </si>
  <si>
    <t>消化病学/肿瘤学</t>
  </si>
  <si>
    <t>影像医学与核医学/外科学/内科学</t>
  </si>
  <si>
    <t>消化介入工作</t>
  </si>
  <si>
    <t>消化病学</t>
  </si>
  <si>
    <t>呼吸与危重症医学科</t>
  </si>
  <si>
    <t>呼吸病学</t>
  </si>
  <si>
    <t>病理学</t>
  </si>
  <si>
    <t>血液内科</t>
  </si>
  <si>
    <t>血液病学</t>
  </si>
  <si>
    <t>骨一科</t>
  </si>
  <si>
    <t>骨外科学（关节或创伤方向）</t>
  </si>
  <si>
    <t>骨二科</t>
  </si>
  <si>
    <t>骨外科学（脊柱/脊髓方向）</t>
  </si>
  <si>
    <t>骨三科</t>
  </si>
  <si>
    <t>骨外科学</t>
  </si>
  <si>
    <t>骨关节外科</t>
  </si>
  <si>
    <t>八年制优先，有高质量SCI论文者优先</t>
  </si>
  <si>
    <t>普通外科</t>
  </si>
  <si>
    <t>普通外科学</t>
  </si>
  <si>
    <t>泌尿外科</t>
  </si>
  <si>
    <t>外科学（泌尿外科方向）</t>
  </si>
  <si>
    <t>应届毕业生</t>
  </si>
  <si>
    <t>胸外科</t>
  </si>
  <si>
    <t>妇产科</t>
  </si>
  <si>
    <t>妇产科学</t>
  </si>
  <si>
    <t>专职妇科门诊</t>
  </si>
  <si>
    <t>感染科</t>
  </si>
  <si>
    <t>感染病学</t>
  </si>
  <si>
    <t>眼科</t>
  </si>
  <si>
    <t>眼科学</t>
  </si>
  <si>
    <t>中西医结合优先</t>
  </si>
  <si>
    <t>中医科</t>
  </si>
  <si>
    <t>中医学/中西医结合</t>
  </si>
  <si>
    <t>急诊科</t>
  </si>
  <si>
    <t>急诊医学/内科学</t>
  </si>
  <si>
    <t>急诊医学/外科学</t>
  </si>
  <si>
    <t>重症医学科</t>
  </si>
  <si>
    <t>内科学/外科学/急诊医学/重症医学</t>
  </si>
  <si>
    <t>博士须获得规培证，硕士发表高水平SCI论文优先</t>
  </si>
  <si>
    <t>干三病区</t>
  </si>
  <si>
    <t>内科学</t>
  </si>
  <si>
    <t>有基础研究经历者优先</t>
  </si>
  <si>
    <t>干四病区</t>
  </si>
  <si>
    <t>普通外科学/肿瘤外科学/胃肠肝胆胰脾外科</t>
  </si>
  <si>
    <t>干部保健特诊病区</t>
  </si>
  <si>
    <t>老年医学/内科学</t>
  </si>
  <si>
    <t>康复医学科</t>
  </si>
  <si>
    <t>神经病学/康复医学</t>
  </si>
  <si>
    <t>神经病学专业须有康复医学科轮转一年以上工作经验</t>
  </si>
  <si>
    <t>麻醉科</t>
  </si>
  <si>
    <t>麻醉学</t>
  </si>
  <si>
    <t>输血科</t>
  </si>
  <si>
    <t>病理科</t>
  </si>
  <si>
    <t>临床医学/临床病理诊断学</t>
  </si>
  <si>
    <t>医用超声研究室</t>
  </si>
  <si>
    <t>影像医学与核医学（超声方向）</t>
  </si>
  <si>
    <t>医学影像科</t>
  </si>
  <si>
    <t>影像医学与核医学/临床医学</t>
  </si>
  <si>
    <t>临床营养科</t>
  </si>
  <si>
    <t>临床医学/营养学</t>
  </si>
  <si>
    <t>有临床医师资格证或公卫医师资格证，临床医学专业须获得规培证。中医学、肾病学、血液病学、儿科学、老年医学优先</t>
  </si>
  <si>
    <t>心理精神科</t>
  </si>
  <si>
    <t>精神病与精神卫生学</t>
  </si>
  <si>
    <t>健康管理部</t>
  </si>
  <si>
    <t>外科学/全科医学</t>
  </si>
  <si>
    <t>生物诊疗中心</t>
  </si>
  <si>
    <t>消化内科/消化外科/肿瘤学（肝胆、胰脾、胃肠、血管）</t>
  </si>
  <si>
    <t>移植外科</t>
  </si>
  <si>
    <t>外科学（肝胆胰脾外科/肠胃外科/移植外科/胸外科/泌尿外科及相应外科专业）</t>
  </si>
  <si>
    <t xml:space="preserve">        专业方向</t>
  </si>
  <si>
    <t>肿瘤放疗科</t>
  </si>
  <si>
    <t>肿瘤学/分子生物学</t>
  </si>
  <si>
    <t>医学</t>
  </si>
  <si>
    <t>基础医学/分子生物学等相关专业</t>
  </si>
  <si>
    <t>生命科学</t>
  </si>
  <si>
    <t>高水平SCI文章发表优先</t>
  </si>
  <si>
    <t>基础医学/医工交叉</t>
  </si>
  <si>
    <t>医学实验技术</t>
  </si>
  <si>
    <t>医学/生物学</t>
  </si>
  <si>
    <t>有基金、SCI优先</t>
  </si>
  <si>
    <t>基础医学/生命科学/公共卫生与预防医学</t>
  </si>
  <si>
    <t>有实验室工作经历及高水平SCI论文者优先</t>
  </si>
  <si>
    <t>干二病区</t>
  </si>
  <si>
    <t>生物与医药相关专业</t>
  </si>
  <si>
    <t>医学检验科</t>
  </si>
  <si>
    <t>医学检验学/基础医学</t>
  </si>
  <si>
    <t>医学统计/流行病学</t>
  </si>
  <si>
    <t>医学/生命科学</t>
  </si>
  <si>
    <t>精准医疗研究院</t>
  </si>
  <si>
    <t>医学/生命科学/公共卫生学</t>
  </si>
  <si>
    <t>计算机科学与技术/软件工程/人工智能及相关专业</t>
  </si>
  <si>
    <t>医工交叉类学科</t>
  </si>
  <si>
    <t>地方病临床医学研究中心</t>
  </si>
  <si>
    <t>临床医学/公共卫生与预防医学/流行病学</t>
  </si>
  <si>
    <t>金岩科学家工作室</t>
  </si>
  <si>
    <t>生物材料学/化学</t>
  </si>
  <si>
    <t>动物学</t>
  </si>
  <si>
    <t>本科</t>
  </si>
  <si>
    <t>医务社会工作</t>
  </si>
  <si>
    <t>有肿瘤患者管理经历优先</t>
  </si>
  <si>
    <t>医学影像技术</t>
  </si>
  <si>
    <t>康复治疗学</t>
  </si>
  <si>
    <t>医学检验学</t>
  </si>
  <si>
    <t>有实验室工作经验及科研业绩突出者优先</t>
  </si>
  <si>
    <t>临床医学/医学检验学</t>
  </si>
  <si>
    <t>精通流式检验技术或血液病理</t>
  </si>
  <si>
    <t>普通外科学/医学影像学</t>
  </si>
  <si>
    <t>影像医学与核医学（超声方向）/妇产科学</t>
  </si>
  <si>
    <t>专职妇科超声</t>
  </si>
  <si>
    <t>有PCR技术证书</t>
  </si>
  <si>
    <t>病理技术/医学检验学</t>
  </si>
  <si>
    <t>医学影像学/医学影像技术</t>
  </si>
  <si>
    <t>生物医学工程</t>
  </si>
  <si>
    <t>核医学科</t>
  </si>
  <si>
    <t>医学影像技术/临床医学/医学检验技术</t>
  </si>
  <si>
    <t>影像专业优先</t>
  </si>
  <si>
    <t>药学部</t>
  </si>
  <si>
    <t>药学相关专业</t>
  </si>
  <si>
    <t>中药学专业3人</t>
  </si>
  <si>
    <t>皮肤杂志编辑部</t>
  </si>
  <si>
    <t>医学相关专业</t>
  </si>
  <si>
    <t>营养学</t>
  </si>
  <si>
    <t>基础医学/临床检验学/生命科学/病理学/细胞生物学</t>
  </si>
  <si>
    <t>生物学/基础医学/实验技术</t>
  </si>
  <si>
    <t>临床医学/心理学相关专业</t>
  </si>
  <si>
    <t>心理学/临床医学相关专业</t>
  </si>
  <si>
    <t>心理测评及干预</t>
  </si>
  <si>
    <t>经颅多普勒检查</t>
  </si>
  <si>
    <t>护士</t>
  </si>
  <si>
    <t>护理学</t>
  </si>
  <si>
    <t>含护理1与护理2，1名助产士</t>
  </si>
  <si>
    <t>专业方向</t>
  </si>
  <si>
    <t>大专</t>
  </si>
  <si>
    <t>须获得相关资格证书</t>
  </si>
  <si>
    <t>生物技术专业</t>
  </si>
  <si>
    <t>中医学/针灸推拿</t>
  </si>
  <si>
    <t>须获得医师资格证及规培证，仪器设备维护</t>
  </si>
  <si>
    <t>医学检验技术</t>
  </si>
  <si>
    <t>HP呼气试验检测</t>
  </si>
  <si>
    <t>辅助护理</t>
  </si>
  <si>
    <t>须获得护士资格证</t>
  </si>
  <si>
    <t>日间手术中心</t>
  </si>
  <si>
    <t>外科学、临床医学</t>
  </si>
  <si>
    <t>须获得规培证，有工作经验者优先</t>
  </si>
  <si>
    <t>临床医学/公共卫生/流行病与卫生统计学</t>
  </si>
  <si>
    <t>无创心血管检查室工作</t>
    <phoneticPr fontId="7" type="noConversion"/>
  </si>
  <si>
    <t>皮肤影像、皮肤外科工作</t>
    <phoneticPr fontId="7" type="noConversion"/>
  </si>
  <si>
    <t>血管介入工作，有介入经验优先</t>
    <phoneticPr fontId="7" type="noConversion"/>
  </si>
  <si>
    <t>体外循环工作</t>
    <phoneticPr fontId="7" type="noConversion"/>
  </si>
  <si>
    <t>神经电生理监测等工作，具备医疗设备及医学知识背景</t>
    <phoneticPr fontId="7" type="noConversion"/>
  </si>
  <si>
    <t>有5年消化介入经验、能够独立完成介入3-4级手术，40岁以内</t>
    <phoneticPr fontId="7" type="noConversion"/>
  </si>
  <si>
    <t>本科及以上学历，须获得规培证</t>
    <phoneticPr fontId="7" type="noConversion"/>
  </si>
  <si>
    <t>内镜工作，有B超影像工作经验者优先</t>
    <phoneticPr fontId="7" type="noConversion"/>
  </si>
  <si>
    <t>医疗岗位</t>
    <phoneticPr fontId="7" type="noConversion"/>
  </si>
  <si>
    <t>药护技岗位</t>
    <phoneticPr fontId="7" type="noConversion"/>
  </si>
  <si>
    <t>辅助岗位</t>
    <phoneticPr fontId="7" type="noConversion"/>
  </si>
  <si>
    <t>西安交通大学第二附属医院2022年招聘计划</t>
    <phoneticPr fontId="7" type="noConversion"/>
  </si>
  <si>
    <t>科学研究岗位</t>
    <phoneticPr fontId="7" type="noConversion"/>
  </si>
  <si>
    <t>小儿外科</t>
    <phoneticPr fontId="7" type="noConversion"/>
  </si>
  <si>
    <t>医学人工智能研究院</t>
    <phoneticPr fontId="7" type="noConversion"/>
  </si>
  <si>
    <t>科研技术岗位</t>
    <phoneticPr fontId="7" type="noConversion"/>
  </si>
  <si>
    <t>硕士</t>
    <phoneticPr fontId="7" type="noConversion"/>
  </si>
  <si>
    <t>本科</t>
    <phoneticPr fontId="7" type="noConversion"/>
  </si>
  <si>
    <t>有相关资格证</t>
    <phoneticPr fontId="7" type="noConversion"/>
  </si>
  <si>
    <t>心血管研究方向，参与发表高水平SCI论文，参与过国家级课题研究</t>
    <phoneticPr fontId="7" type="noConversion"/>
  </si>
  <si>
    <t>硕士及以上学历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</si>
</sst>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4DDB-D54D-47E4-96BC-D886878DB0C6}">
  <sheetPr>
    <pageSetUpPr fitToPage="1"/>
  </sheetPr>
  <dimension ref="A1:E133"/>
  <sheetViews>
    <sheetView tabSelected="1" topLeftCell="A72" zoomScaleNormal="100" zoomScaleSheetLayoutView="90" workbookViewId="0">
      <selection activeCell="C86" sqref="C86"/>
    </sheetView>
  </sheetViews>
  <sheetFormatPr defaultColWidth="9" defaultRowHeight="14.25" x14ac:dyDescent="0.2"/>
  <cols>
    <col min="1" max="1" width="19.25" style="12" customWidth="1"/>
    <col min="2" max="2" width="37.75" style="1" customWidth="1"/>
    <col min="3" max="3" width="6.625" style="12" customWidth="1"/>
    <col min="4" max="4" width="6.5" style="12" customWidth="1"/>
    <col min="5" max="5" width="47.25" style="13" customWidth="1"/>
  </cols>
  <sheetData>
    <row r="1" spans="1:5" ht="27" customHeight="1" x14ac:dyDescent="0.2">
      <c r="A1" s="36" t="s">
        <v>188</v>
      </c>
      <c r="B1" s="36"/>
      <c r="C1" s="36"/>
      <c r="D1" s="36"/>
      <c r="E1" s="36"/>
    </row>
    <row r="2" spans="1:5" ht="27" customHeight="1" x14ac:dyDescent="0.2">
      <c r="A2" s="37" t="s">
        <v>185</v>
      </c>
      <c r="B2" s="37"/>
      <c r="C2" s="37"/>
      <c r="D2" s="37"/>
      <c r="E2" s="37"/>
    </row>
    <row r="3" spans="1:5" ht="21.9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5" t="s">
        <v>4</v>
      </c>
    </row>
    <row r="4" spans="1:5" ht="21.95" customHeight="1" x14ac:dyDescent="0.2">
      <c r="A4" s="3" t="s">
        <v>5</v>
      </c>
      <c r="B4" s="14" t="s">
        <v>6</v>
      </c>
      <c r="C4" s="3">
        <f>1+2+1</f>
        <v>4</v>
      </c>
      <c r="D4" s="3">
        <f>1+1+1+1</f>
        <v>4</v>
      </c>
      <c r="E4" s="10"/>
    </row>
    <row r="5" spans="1:5" ht="21.95" customHeight="1" x14ac:dyDescent="0.2">
      <c r="A5" s="3" t="s">
        <v>7</v>
      </c>
      <c r="B5" s="4" t="s">
        <v>8</v>
      </c>
      <c r="C5" s="3">
        <f>2+1+1</f>
        <v>4</v>
      </c>
      <c r="D5" s="3">
        <f>2+1+1+1</f>
        <v>5</v>
      </c>
      <c r="E5" s="4"/>
    </row>
    <row r="6" spans="1:5" s="1" customFormat="1" ht="21.95" customHeight="1" x14ac:dyDescent="0.2">
      <c r="A6" s="3" t="s">
        <v>9</v>
      </c>
      <c r="B6" s="4" t="s">
        <v>10</v>
      </c>
      <c r="C6" s="3">
        <f>2+1</f>
        <v>3</v>
      </c>
      <c r="D6" s="3">
        <f>2+0+1+1</f>
        <v>4</v>
      </c>
      <c r="E6" s="4"/>
    </row>
    <row r="7" spans="1:5" ht="21.95" customHeight="1" x14ac:dyDescent="0.2">
      <c r="A7" s="27" t="s">
        <v>11</v>
      </c>
      <c r="B7" s="4" t="s">
        <v>12</v>
      </c>
      <c r="C7" s="3">
        <f>3+3+2+2</f>
        <v>10</v>
      </c>
      <c r="D7" s="3"/>
      <c r="E7" s="4"/>
    </row>
    <row r="8" spans="1:5" ht="21.95" customHeight="1" x14ac:dyDescent="0.2">
      <c r="A8" s="27"/>
      <c r="B8" s="4" t="s">
        <v>13</v>
      </c>
      <c r="C8" s="27">
        <v>2</v>
      </c>
      <c r="D8" s="27"/>
      <c r="E8" s="4" t="s">
        <v>14</v>
      </c>
    </row>
    <row r="9" spans="1:5" s="1" customFormat="1" ht="49.5" customHeight="1" x14ac:dyDescent="0.2">
      <c r="A9" s="27" t="s">
        <v>15</v>
      </c>
      <c r="B9" s="4" t="s">
        <v>16</v>
      </c>
      <c r="C9" s="3">
        <f>3+1+1+3</f>
        <v>8</v>
      </c>
      <c r="D9" s="3"/>
      <c r="E9" s="4" t="s">
        <v>17</v>
      </c>
    </row>
    <row r="10" spans="1:5" s="1" customFormat="1" ht="21.95" customHeight="1" x14ac:dyDescent="0.2">
      <c r="A10" s="27"/>
      <c r="B10" s="4" t="s">
        <v>18</v>
      </c>
      <c r="C10" s="25">
        <v>2</v>
      </c>
      <c r="D10" s="26"/>
      <c r="E10" s="4" t="s">
        <v>178</v>
      </c>
    </row>
    <row r="11" spans="1:5" ht="21.95" customHeight="1" x14ac:dyDescent="0.2">
      <c r="A11" s="27" t="s">
        <v>19</v>
      </c>
      <c r="B11" s="4" t="s">
        <v>19</v>
      </c>
      <c r="C11" s="3">
        <f>2+1+2+1</f>
        <v>6</v>
      </c>
      <c r="D11" s="3">
        <f>2+2+1+1</f>
        <v>6</v>
      </c>
      <c r="E11" s="4"/>
    </row>
    <row r="12" spans="1:5" ht="21.95" customHeight="1" x14ac:dyDescent="0.2">
      <c r="A12" s="27"/>
      <c r="B12" s="4" t="s">
        <v>19</v>
      </c>
      <c r="C12" s="25">
        <v>2</v>
      </c>
      <c r="D12" s="26"/>
      <c r="E12" s="4" t="s">
        <v>177</v>
      </c>
    </row>
    <row r="13" spans="1:5" ht="21.95" customHeight="1" x14ac:dyDescent="0.2">
      <c r="A13" s="27" t="s">
        <v>20</v>
      </c>
      <c r="B13" s="4" t="s">
        <v>21</v>
      </c>
      <c r="C13" s="25">
        <f>3+1+1+1</f>
        <v>6</v>
      </c>
      <c r="D13" s="26"/>
      <c r="E13" s="4"/>
    </row>
    <row r="14" spans="1:5" ht="21.95" customHeight="1" x14ac:dyDescent="0.2">
      <c r="A14" s="27"/>
      <c r="B14" s="4" t="s">
        <v>18</v>
      </c>
      <c r="C14" s="25">
        <v>1</v>
      </c>
      <c r="D14" s="26"/>
      <c r="E14" s="4" t="s">
        <v>179</v>
      </c>
    </row>
    <row r="15" spans="1:5" ht="21.95" customHeight="1" x14ac:dyDescent="0.2">
      <c r="A15" s="27"/>
      <c r="B15" s="4" t="s">
        <v>18</v>
      </c>
      <c r="C15" s="25">
        <v>1</v>
      </c>
      <c r="D15" s="26"/>
      <c r="E15" s="4" t="s">
        <v>22</v>
      </c>
    </row>
    <row r="16" spans="1:5" ht="21.95" customHeight="1" x14ac:dyDescent="0.2">
      <c r="A16" s="3" t="s">
        <v>23</v>
      </c>
      <c r="B16" s="4" t="s">
        <v>24</v>
      </c>
      <c r="C16" s="3">
        <f>2+2+1</f>
        <v>5</v>
      </c>
      <c r="D16" s="3">
        <f>2+1+1+1</f>
        <v>5</v>
      </c>
      <c r="E16" s="4"/>
    </row>
    <row r="17" spans="1:5" ht="21.95" customHeight="1" x14ac:dyDescent="0.2">
      <c r="A17" s="27" t="s">
        <v>25</v>
      </c>
      <c r="B17" s="4" t="s">
        <v>26</v>
      </c>
      <c r="C17" s="3">
        <f>2+1</f>
        <v>3</v>
      </c>
      <c r="D17" s="3"/>
      <c r="E17" s="4"/>
    </row>
    <row r="18" spans="1:5" ht="21.95" customHeight="1" x14ac:dyDescent="0.2">
      <c r="A18" s="27"/>
      <c r="B18" s="4" t="s">
        <v>6</v>
      </c>
      <c r="C18" s="25">
        <f>2+0+1+1</f>
        <v>4</v>
      </c>
      <c r="D18" s="26"/>
      <c r="E18" s="4"/>
    </row>
    <row r="19" spans="1:5" ht="21.95" customHeight="1" x14ac:dyDescent="0.2">
      <c r="A19" s="3" t="s">
        <v>27</v>
      </c>
      <c r="B19" s="4" t="s">
        <v>28</v>
      </c>
      <c r="C19" s="3">
        <f>1+3+2+1</f>
        <v>7</v>
      </c>
      <c r="D19" s="3"/>
      <c r="E19" s="4"/>
    </row>
    <row r="20" spans="1:5" s="1" customFormat="1" ht="21.95" customHeight="1" x14ac:dyDescent="0.2">
      <c r="A20" s="3" t="s">
        <v>29</v>
      </c>
      <c r="B20" s="4" t="s">
        <v>30</v>
      </c>
      <c r="C20" s="3">
        <f>3+1+1</f>
        <v>5</v>
      </c>
      <c r="D20" s="3">
        <f>3+0+0+1</f>
        <v>4</v>
      </c>
      <c r="E20" s="4"/>
    </row>
    <row r="21" spans="1:5" ht="21.95" customHeight="1" x14ac:dyDescent="0.2">
      <c r="A21" s="27" t="s">
        <v>31</v>
      </c>
      <c r="B21" s="4" t="s">
        <v>32</v>
      </c>
      <c r="C21" s="3">
        <f>2+2+2+3</f>
        <v>9</v>
      </c>
      <c r="D21" s="3"/>
      <c r="E21" s="4"/>
    </row>
    <row r="22" spans="1:5" ht="21.95" customHeight="1" x14ac:dyDescent="0.2">
      <c r="A22" s="27"/>
      <c r="B22" s="4" t="s">
        <v>33</v>
      </c>
      <c r="C22" s="25">
        <v>1</v>
      </c>
      <c r="D22" s="26"/>
      <c r="E22" s="4" t="s">
        <v>34</v>
      </c>
    </row>
    <row r="23" spans="1:5" ht="36" customHeight="1" x14ac:dyDescent="0.2">
      <c r="A23" s="27"/>
      <c r="B23" s="15" t="s">
        <v>35</v>
      </c>
      <c r="C23" s="34">
        <v>1</v>
      </c>
      <c r="D23" s="35"/>
      <c r="E23" s="15" t="s">
        <v>182</v>
      </c>
    </row>
    <row r="24" spans="1:5" s="1" customFormat="1" ht="21.95" customHeight="1" x14ac:dyDescent="0.2">
      <c r="A24" s="33" t="s">
        <v>36</v>
      </c>
      <c r="B24" s="4" t="s">
        <v>37</v>
      </c>
      <c r="C24" s="3">
        <f>8+6+6+2</f>
        <v>22</v>
      </c>
      <c r="D24" s="3"/>
      <c r="E24" s="4"/>
    </row>
    <row r="25" spans="1:5" s="1" customFormat="1" ht="21.95" customHeight="1" x14ac:dyDescent="0.2">
      <c r="A25" s="33"/>
      <c r="B25" s="7" t="s">
        <v>38</v>
      </c>
      <c r="C25" s="25">
        <v>1</v>
      </c>
      <c r="D25" s="26"/>
      <c r="E25" s="4"/>
    </row>
    <row r="26" spans="1:5" ht="21.95" customHeight="1" x14ac:dyDescent="0.2">
      <c r="A26" s="3" t="s">
        <v>39</v>
      </c>
      <c r="B26" s="4" t="s">
        <v>40</v>
      </c>
      <c r="C26" s="3">
        <f>2+1+1+1</f>
        <v>5</v>
      </c>
      <c r="D26" s="3"/>
      <c r="E26" s="4"/>
    </row>
    <row r="27" spans="1:5" s="1" customFormat="1" ht="21.95" customHeight="1" x14ac:dyDescent="0.2">
      <c r="A27" s="3" t="s">
        <v>41</v>
      </c>
      <c r="B27" s="4" t="s">
        <v>42</v>
      </c>
      <c r="C27" s="3">
        <f>2+1+1+1</f>
        <v>5</v>
      </c>
      <c r="D27" s="3"/>
      <c r="E27" s="4"/>
    </row>
    <row r="28" spans="1:5" s="1" customFormat="1" ht="21.95" customHeight="1" x14ac:dyDescent="0.2">
      <c r="A28" s="3" t="s">
        <v>43</v>
      </c>
      <c r="B28" s="4" t="s">
        <v>44</v>
      </c>
      <c r="C28" s="3">
        <f>1+1+1+1</f>
        <v>4</v>
      </c>
      <c r="D28" s="3"/>
      <c r="E28" s="4"/>
    </row>
    <row r="29" spans="1:5" s="1" customFormat="1" ht="21.95" customHeight="1" x14ac:dyDescent="0.2">
      <c r="A29" s="3" t="s">
        <v>45</v>
      </c>
      <c r="B29" s="4" t="s">
        <v>46</v>
      </c>
      <c r="C29" s="3">
        <f>2+1+1+1</f>
        <v>5</v>
      </c>
      <c r="D29" s="3"/>
      <c r="E29" s="4"/>
    </row>
    <row r="30" spans="1:5" s="1" customFormat="1" ht="21.95" customHeight="1" x14ac:dyDescent="0.2">
      <c r="A30" s="3" t="s">
        <v>47</v>
      </c>
      <c r="B30" s="4" t="s">
        <v>46</v>
      </c>
      <c r="C30" s="3">
        <f>3+1+1+1</f>
        <v>6</v>
      </c>
      <c r="D30" s="3"/>
      <c r="E30" s="4" t="s">
        <v>48</v>
      </c>
    </row>
    <row r="31" spans="1:5" s="1" customFormat="1" ht="21.95" customHeight="1" x14ac:dyDescent="0.2">
      <c r="A31" s="3" t="s">
        <v>49</v>
      </c>
      <c r="B31" s="4" t="s">
        <v>50</v>
      </c>
      <c r="C31" s="3">
        <f>4+1+1+1</f>
        <v>7</v>
      </c>
      <c r="D31" s="3">
        <f>2+1+1</f>
        <v>4</v>
      </c>
      <c r="E31" s="4"/>
    </row>
    <row r="32" spans="1:5" ht="21.95" customHeight="1" x14ac:dyDescent="0.2">
      <c r="A32" s="3" t="s">
        <v>51</v>
      </c>
      <c r="B32" s="4" t="s">
        <v>52</v>
      </c>
      <c r="C32" s="16">
        <f>2+1+1+1</f>
        <v>5</v>
      </c>
      <c r="D32" s="3"/>
      <c r="E32" s="4" t="s">
        <v>53</v>
      </c>
    </row>
    <row r="33" spans="1:5" s="1" customFormat="1" ht="21.75" customHeight="1" x14ac:dyDescent="0.2">
      <c r="A33" s="3" t="s">
        <v>54</v>
      </c>
      <c r="B33" s="4" t="s">
        <v>6</v>
      </c>
      <c r="C33" s="3">
        <f>2+3+2</f>
        <v>7</v>
      </c>
      <c r="D33" s="3">
        <f>2+2+2+1</f>
        <v>7</v>
      </c>
      <c r="E33" s="4"/>
    </row>
    <row r="34" spans="1:5" ht="21.95" customHeight="1" x14ac:dyDescent="0.2">
      <c r="A34" s="28" t="s">
        <v>55</v>
      </c>
      <c r="B34" s="4" t="s">
        <v>56</v>
      </c>
      <c r="C34" s="3">
        <f>2+1</f>
        <v>3</v>
      </c>
      <c r="D34" s="3">
        <f>1+0+1+1</f>
        <v>3</v>
      </c>
      <c r="E34" s="4"/>
    </row>
    <row r="35" spans="1:5" ht="21.95" customHeight="1" x14ac:dyDescent="0.2">
      <c r="A35" s="29"/>
      <c r="B35" s="4" t="s">
        <v>56</v>
      </c>
      <c r="C35" s="25">
        <v>1</v>
      </c>
      <c r="D35" s="26"/>
      <c r="E35" s="4" t="s">
        <v>57</v>
      </c>
    </row>
    <row r="36" spans="1:5" ht="27" customHeight="1" x14ac:dyDescent="0.2">
      <c r="A36" s="30"/>
      <c r="B36" s="4" t="s">
        <v>139</v>
      </c>
      <c r="C36" s="25">
        <v>1</v>
      </c>
      <c r="D36" s="26"/>
      <c r="E36" s="4" t="s">
        <v>140</v>
      </c>
    </row>
    <row r="37" spans="1:5" ht="21.95" customHeight="1" x14ac:dyDescent="0.2">
      <c r="A37" s="3" t="s">
        <v>58</v>
      </c>
      <c r="B37" s="4" t="s">
        <v>59</v>
      </c>
      <c r="C37" s="3">
        <f>2+2+1</f>
        <v>5</v>
      </c>
      <c r="D37" s="3">
        <f>2+1+1+1</f>
        <v>5</v>
      </c>
      <c r="E37" s="4"/>
    </row>
    <row r="38" spans="1:5" ht="21.95" customHeight="1" x14ac:dyDescent="0.2">
      <c r="A38" s="3" t="s">
        <v>60</v>
      </c>
      <c r="B38" s="4" t="s">
        <v>61</v>
      </c>
      <c r="C38" s="3">
        <f>1+1+1+1</f>
        <v>4</v>
      </c>
      <c r="D38" s="3"/>
      <c r="E38" s="4" t="s">
        <v>62</v>
      </c>
    </row>
    <row r="39" spans="1:5" s="1" customFormat="1" ht="21.95" customHeight="1" x14ac:dyDescent="0.2">
      <c r="A39" s="3" t="s">
        <v>63</v>
      </c>
      <c r="B39" s="4" t="s">
        <v>64</v>
      </c>
      <c r="C39" s="25">
        <f>0+1+1+1</f>
        <v>3</v>
      </c>
      <c r="D39" s="26"/>
      <c r="E39" s="4"/>
    </row>
    <row r="40" spans="1:5" ht="21.95" customHeight="1" x14ac:dyDescent="0.2">
      <c r="A40" s="27" t="s">
        <v>65</v>
      </c>
      <c r="B40" s="4" t="s">
        <v>66</v>
      </c>
      <c r="C40" s="25">
        <f>3+2+2+1</f>
        <v>8</v>
      </c>
      <c r="D40" s="26"/>
      <c r="E40" s="4"/>
    </row>
    <row r="41" spans="1:5" ht="21.95" customHeight="1" x14ac:dyDescent="0.2">
      <c r="A41" s="27"/>
      <c r="B41" s="4" t="s">
        <v>67</v>
      </c>
      <c r="C41" s="25">
        <f>3+1+1</f>
        <v>5</v>
      </c>
      <c r="D41" s="26"/>
      <c r="E41" s="4"/>
    </row>
    <row r="42" spans="1:5" ht="21.95" customHeight="1" x14ac:dyDescent="0.2">
      <c r="A42" s="3" t="s">
        <v>68</v>
      </c>
      <c r="B42" s="4" t="s">
        <v>69</v>
      </c>
      <c r="C42" s="3">
        <f>1+1+1</f>
        <v>3</v>
      </c>
      <c r="D42" s="3">
        <f>2+2+2+1</f>
        <v>7</v>
      </c>
      <c r="E42" s="4" t="s">
        <v>70</v>
      </c>
    </row>
    <row r="43" spans="1:5" ht="21.95" customHeight="1" x14ac:dyDescent="0.2">
      <c r="A43" s="3" t="s">
        <v>71</v>
      </c>
      <c r="B43" s="4" t="s">
        <v>72</v>
      </c>
      <c r="C43" s="3">
        <v>1</v>
      </c>
      <c r="D43" s="3"/>
      <c r="E43" s="4" t="s">
        <v>73</v>
      </c>
    </row>
    <row r="44" spans="1:5" ht="33.75" customHeight="1" x14ac:dyDescent="0.2">
      <c r="A44" s="3" t="s">
        <v>74</v>
      </c>
      <c r="B44" s="4" t="s">
        <v>75</v>
      </c>
      <c r="C44" s="3">
        <v>4</v>
      </c>
      <c r="D44" s="3">
        <v>4</v>
      </c>
      <c r="E44" s="4"/>
    </row>
    <row r="45" spans="1:5" ht="21.95" customHeight="1" x14ac:dyDescent="0.2">
      <c r="A45" s="3" t="s">
        <v>76</v>
      </c>
      <c r="B45" s="4" t="s">
        <v>77</v>
      </c>
      <c r="C45" s="27">
        <v>2</v>
      </c>
      <c r="D45" s="27"/>
      <c r="E45" s="4"/>
    </row>
    <row r="46" spans="1:5" ht="30" customHeight="1" x14ac:dyDescent="0.2">
      <c r="A46" s="3" t="s">
        <v>78</v>
      </c>
      <c r="B46" s="4" t="s">
        <v>79</v>
      </c>
      <c r="C46" s="3">
        <f>3+1+1</f>
        <v>5</v>
      </c>
      <c r="D46" s="3"/>
      <c r="E46" s="4" t="s">
        <v>80</v>
      </c>
    </row>
    <row r="47" spans="1:5" ht="21.95" customHeight="1" x14ac:dyDescent="0.2">
      <c r="A47" s="3" t="s">
        <v>81</v>
      </c>
      <c r="B47" s="4" t="s">
        <v>82</v>
      </c>
      <c r="C47" s="3">
        <f>2+1+2+1</f>
        <v>6</v>
      </c>
      <c r="D47" s="3">
        <f>2+0+1+1</f>
        <v>4</v>
      </c>
      <c r="E47" s="4"/>
    </row>
    <row r="48" spans="1:5" ht="21.95" customHeight="1" x14ac:dyDescent="0.2">
      <c r="A48" s="3" t="s">
        <v>83</v>
      </c>
      <c r="B48" s="4" t="s">
        <v>18</v>
      </c>
      <c r="C48" s="25">
        <v>1</v>
      </c>
      <c r="D48" s="26"/>
      <c r="E48" s="4"/>
    </row>
    <row r="49" spans="1:5" ht="21.95" customHeight="1" x14ac:dyDescent="0.2">
      <c r="A49" s="3" t="s">
        <v>84</v>
      </c>
      <c r="B49" s="4" t="s">
        <v>85</v>
      </c>
      <c r="C49" s="25">
        <f>2+1+2+1</f>
        <v>6</v>
      </c>
      <c r="D49" s="26"/>
      <c r="E49" s="4"/>
    </row>
    <row r="50" spans="1:5" ht="21.95" customHeight="1" x14ac:dyDescent="0.2">
      <c r="A50" s="3" t="s">
        <v>86</v>
      </c>
      <c r="B50" s="4" t="s">
        <v>87</v>
      </c>
      <c r="C50" s="25">
        <f>2+1+2+1</f>
        <v>6</v>
      </c>
      <c r="D50" s="26"/>
      <c r="E50" s="4"/>
    </row>
    <row r="51" spans="1:5" ht="21.95" customHeight="1" x14ac:dyDescent="0.2">
      <c r="A51" s="3" t="s">
        <v>88</v>
      </c>
      <c r="B51" s="4" t="s">
        <v>89</v>
      </c>
      <c r="C51" s="3">
        <f>3+0+1</f>
        <v>4</v>
      </c>
      <c r="D51" s="3">
        <f>4+1+2+1</f>
        <v>8</v>
      </c>
      <c r="E51" s="4"/>
    </row>
    <row r="52" spans="1:5" ht="46.5" customHeight="1" x14ac:dyDescent="0.2">
      <c r="A52" s="3" t="s">
        <v>90</v>
      </c>
      <c r="B52" s="4" t="s">
        <v>91</v>
      </c>
      <c r="C52" s="3">
        <v>1</v>
      </c>
      <c r="D52" s="3">
        <v>2</v>
      </c>
      <c r="E52" s="4" t="s">
        <v>92</v>
      </c>
    </row>
    <row r="53" spans="1:5" ht="21.95" customHeight="1" x14ac:dyDescent="0.2">
      <c r="A53" s="3" t="s">
        <v>93</v>
      </c>
      <c r="B53" s="4" t="s">
        <v>94</v>
      </c>
      <c r="C53" s="25">
        <v>1</v>
      </c>
      <c r="D53" s="26"/>
      <c r="E53" s="4"/>
    </row>
    <row r="54" spans="1:5" ht="21.95" customHeight="1" x14ac:dyDescent="0.2">
      <c r="A54" s="27" t="s">
        <v>95</v>
      </c>
      <c r="B54" s="4" t="s">
        <v>96</v>
      </c>
      <c r="C54" s="27">
        <v>1</v>
      </c>
      <c r="D54" s="27"/>
      <c r="E54" s="4"/>
    </row>
    <row r="55" spans="1:5" ht="21.95" customHeight="1" x14ac:dyDescent="0.2">
      <c r="A55" s="27"/>
      <c r="B55" s="4" t="s">
        <v>13</v>
      </c>
      <c r="C55" s="27">
        <v>1</v>
      </c>
      <c r="D55" s="27"/>
      <c r="E55" s="4" t="s">
        <v>183</v>
      </c>
    </row>
    <row r="56" spans="1:5" ht="34.5" customHeight="1" x14ac:dyDescent="0.2">
      <c r="A56" s="3" t="s">
        <v>97</v>
      </c>
      <c r="B56" s="4" t="s">
        <v>98</v>
      </c>
      <c r="C56" s="3">
        <v>1</v>
      </c>
      <c r="D56" s="3">
        <v>1</v>
      </c>
      <c r="E56" s="4"/>
    </row>
    <row r="57" spans="1:5" ht="48.75" customHeight="1" x14ac:dyDescent="0.2">
      <c r="A57" s="3" t="s">
        <v>99</v>
      </c>
      <c r="B57" s="4" t="s">
        <v>100</v>
      </c>
      <c r="C57" s="27">
        <v>6</v>
      </c>
      <c r="D57" s="27"/>
      <c r="E57" s="4" t="s">
        <v>14</v>
      </c>
    </row>
    <row r="58" spans="1:5" ht="21.95" customHeight="1" x14ac:dyDescent="0.2">
      <c r="A58" s="17"/>
      <c r="B58" s="8"/>
      <c r="C58" s="32"/>
      <c r="D58" s="32"/>
      <c r="E58" s="32"/>
    </row>
    <row r="59" spans="1:5" ht="21.95" customHeight="1" x14ac:dyDescent="0.2">
      <c r="A59" s="31" t="s">
        <v>189</v>
      </c>
      <c r="B59" s="31"/>
      <c r="C59" s="31"/>
      <c r="D59" s="31"/>
      <c r="E59" s="31"/>
    </row>
    <row r="60" spans="1:5" ht="21.95" customHeight="1" x14ac:dyDescent="0.2">
      <c r="A60" s="2" t="s">
        <v>0</v>
      </c>
      <c r="B60" s="18" t="s">
        <v>101</v>
      </c>
      <c r="C60" s="2" t="s">
        <v>2</v>
      </c>
      <c r="D60" s="2" t="s">
        <v>3</v>
      </c>
      <c r="E60" s="5" t="s">
        <v>4</v>
      </c>
    </row>
    <row r="61" spans="1:5" ht="21.95" customHeight="1" x14ac:dyDescent="0.2">
      <c r="A61" s="22" t="s">
        <v>102</v>
      </c>
      <c r="B61" s="4" t="s">
        <v>103</v>
      </c>
      <c r="C61" s="22">
        <v>1</v>
      </c>
      <c r="D61" s="22"/>
      <c r="E61" s="4"/>
    </row>
    <row r="62" spans="1:5" ht="21.95" customHeight="1" x14ac:dyDescent="0.2">
      <c r="A62" s="22" t="s">
        <v>9</v>
      </c>
      <c r="B62" s="4" t="s">
        <v>104</v>
      </c>
      <c r="C62" s="22">
        <v>1</v>
      </c>
      <c r="D62" s="22"/>
      <c r="E62" s="4"/>
    </row>
    <row r="63" spans="1:5" ht="23.25" customHeight="1" x14ac:dyDescent="0.2">
      <c r="A63" s="22" t="s">
        <v>11</v>
      </c>
      <c r="B63" s="4" t="s">
        <v>105</v>
      </c>
      <c r="C63" s="22">
        <v>1</v>
      </c>
      <c r="D63" s="22"/>
      <c r="E63" s="4"/>
    </row>
    <row r="64" spans="1:5" ht="21.95" customHeight="1" x14ac:dyDescent="0.2">
      <c r="A64" s="22" t="s">
        <v>15</v>
      </c>
      <c r="B64" s="4" t="s">
        <v>106</v>
      </c>
      <c r="C64" s="22">
        <v>2</v>
      </c>
      <c r="D64" s="22"/>
      <c r="E64" s="4" t="s">
        <v>107</v>
      </c>
    </row>
    <row r="65" spans="1:5" ht="21.95" customHeight="1" x14ac:dyDescent="0.2">
      <c r="A65" s="22" t="s">
        <v>29</v>
      </c>
      <c r="B65" s="4" t="s">
        <v>104</v>
      </c>
      <c r="C65" s="22">
        <v>1</v>
      </c>
      <c r="D65" s="22"/>
      <c r="E65" s="4"/>
    </row>
    <row r="66" spans="1:5" ht="21.95" customHeight="1" x14ac:dyDescent="0.2">
      <c r="A66" s="23" t="s">
        <v>36</v>
      </c>
      <c r="B66" s="10" t="s">
        <v>108</v>
      </c>
      <c r="C66" s="22">
        <v>2</v>
      </c>
      <c r="D66" s="22"/>
      <c r="E66" s="10"/>
    </row>
    <row r="67" spans="1:5" ht="21.95" customHeight="1" x14ac:dyDescent="0.2">
      <c r="A67" s="22" t="s">
        <v>51</v>
      </c>
      <c r="B67" s="4" t="s">
        <v>110</v>
      </c>
      <c r="C67" s="22">
        <v>2</v>
      </c>
      <c r="D67" s="22"/>
      <c r="E67" s="4" t="s">
        <v>111</v>
      </c>
    </row>
    <row r="68" spans="1:5" ht="30" customHeight="1" x14ac:dyDescent="0.2">
      <c r="A68" s="22" t="s">
        <v>68</v>
      </c>
      <c r="B68" s="4" t="s">
        <v>112</v>
      </c>
      <c r="C68" s="22">
        <v>2</v>
      </c>
      <c r="D68" s="22"/>
      <c r="E68" s="4" t="s">
        <v>113</v>
      </c>
    </row>
    <row r="69" spans="1:5" ht="21.95" customHeight="1" x14ac:dyDescent="0.2">
      <c r="A69" s="22" t="s">
        <v>116</v>
      </c>
      <c r="B69" s="4" t="s">
        <v>117</v>
      </c>
      <c r="C69" s="22">
        <v>1</v>
      </c>
      <c r="D69" s="22"/>
      <c r="E69" s="4"/>
    </row>
    <row r="70" spans="1:5" ht="21.95" customHeight="1" x14ac:dyDescent="0.2">
      <c r="A70" s="22" t="s">
        <v>86</v>
      </c>
      <c r="B70" s="4" t="s">
        <v>104</v>
      </c>
      <c r="C70" s="22">
        <v>1</v>
      </c>
      <c r="D70" s="22"/>
      <c r="E70" s="4"/>
    </row>
    <row r="71" spans="1:5" s="1" customFormat="1" ht="21.95" customHeight="1" x14ac:dyDescent="0.2">
      <c r="A71" s="22" t="s">
        <v>95</v>
      </c>
      <c r="B71" s="4" t="s">
        <v>118</v>
      </c>
      <c r="C71" s="22">
        <v>1</v>
      </c>
      <c r="D71" s="22"/>
      <c r="E71" s="4"/>
    </row>
    <row r="72" spans="1:5" s="1" customFormat="1" ht="26.25" customHeight="1" x14ac:dyDescent="0.2">
      <c r="A72" s="22" t="s">
        <v>97</v>
      </c>
      <c r="B72" s="7" t="s">
        <v>119</v>
      </c>
      <c r="C72" s="22">
        <v>1</v>
      </c>
      <c r="D72" s="40"/>
      <c r="E72" s="4"/>
    </row>
    <row r="73" spans="1:5" s="1" customFormat="1" ht="28.5" customHeight="1" x14ac:dyDescent="0.2">
      <c r="A73" s="22" t="s">
        <v>120</v>
      </c>
      <c r="B73" s="7" t="s">
        <v>121</v>
      </c>
      <c r="C73" s="22">
        <v>2</v>
      </c>
      <c r="D73" s="40"/>
      <c r="E73" s="4"/>
    </row>
    <row r="74" spans="1:5" s="1" customFormat="1" ht="30" customHeight="1" x14ac:dyDescent="0.2">
      <c r="A74" s="33" t="s">
        <v>191</v>
      </c>
      <c r="B74" s="4" t="s">
        <v>122</v>
      </c>
      <c r="C74" s="27">
        <v>6</v>
      </c>
      <c r="D74" s="27"/>
      <c r="E74" s="4" t="s">
        <v>197</v>
      </c>
    </row>
    <row r="75" spans="1:5" s="1" customFormat="1" ht="26.25" customHeight="1" x14ac:dyDescent="0.2">
      <c r="A75" s="33"/>
      <c r="B75" s="4" t="s">
        <v>123</v>
      </c>
      <c r="C75" s="27">
        <v>1</v>
      </c>
      <c r="D75" s="27"/>
      <c r="E75" s="4" t="s">
        <v>197</v>
      </c>
    </row>
    <row r="76" spans="1:5" s="1" customFormat="1" ht="30" customHeight="1" x14ac:dyDescent="0.2">
      <c r="A76" s="23" t="s">
        <v>124</v>
      </c>
      <c r="B76" s="4" t="s">
        <v>125</v>
      </c>
      <c r="C76" s="22">
        <v>1</v>
      </c>
      <c r="D76" s="22"/>
      <c r="E76" s="4"/>
    </row>
    <row r="77" spans="1:5" s="1" customFormat="1" ht="28.5" customHeight="1" x14ac:dyDescent="0.2">
      <c r="A77" s="22" t="s">
        <v>126</v>
      </c>
      <c r="B77" s="4" t="s">
        <v>127</v>
      </c>
      <c r="C77" s="22">
        <v>1</v>
      </c>
      <c r="D77" s="39"/>
      <c r="E77" s="4"/>
    </row>
    <row r="78" spans="1:5" s="1" customFormat="1" ht="21.95" customHeight="1" x14ac:dyDescent="0.2">
      <c r="A78" s="24"/>
      <c r="B78" s="38"/>
      <c r="C78" s="24"/>
      <c r="D78" s="24"/>
      <c r="E78" s="38"/>
    </row>
    <row r="79" spans="1:5" ht="21.95" customHeight="1" x14ac:dyDescent="0.2">
      <c r="A79" s="31" t="s">
        <v>192</v>
      </c>
      <c r="B79" s="31"/>
      <c r="C79" s="31"/>
      <c r="D79" s="31"/>
      <c r="E79" s="31"/>
    </row>
    <row r="80" spans="1:5" ht="21.95" customHeight="1" x14ac:dyDescent="0.2">
      <c r="A80" s="2" t="s">
        <v>0</v>
      </c>
      <c r="B80" s="18" t="s">
        <v>101</v>
      </c>
      <c r="C80" s="2" t="s">
        <v>193</v>
      </c>
      <c r="D80" s="2" t="s">
        <v>194</v>
      </c>
      <c r="E80" s="5" t="s">
        <v>4</v>
      </c>
    </row>
    <row r="81" spans="1:5" ht="21.95" customHeight="1" x14ac:dyDescent="0.2">
      <c r="A81" s="22" t="s">
        <v>190</v>
      </c>
      <c r="B81" s="4" t="s">
        <v>104</v>
      </c>
      <c r="C81" s="22">
        <v>1</v>
      </c>
      <c r="D81" s="41"/>
      <c r="E81" s="4"/>
    </row>
    <row r="82" spans="1:5" ht="27" customHeight="1" x14ac:dyDescent="0.2">
      <c r="A82" s="23" t="s">
        <v>36</v>
      </c>
      <c r="B82" s="10" t="s">
        <v>109</v>
      </c>
      <c r="C82" s="22">
        <v>1</v>
      </c>
      <c r="D82" s="41"/>
      <c r="E82" s="10" t="s">
        <v>195</v>
      </c>
    </row>
    <row r="83" spans="1:5" ht="21.95" customHeight="1" x14ac:dyDescent="0.2">
      <c r="A83" s="22" t="s">
        <v>51</v>
      </c>
      <c r="B83" s="4" t="s">
        <v>110</v>
      </c>
      <c r="C83" s="22">
        <v>1</v>
      </c>
      <c r="D83" s="41"/>
      <c r="E83" s="4"/>
    </row>
    <row r="84" spans="1:5" ht="33" customHeight="1" x14ac:dyDescent="0.2">
      <c r="A84" s="22" t="s">
        <v>114</v>
      </c>
      <c r="B84" s="4" t="s">
        <v>115</v>
      </c>
      <c r="C84" s="22">
        <v>1</v>
      </c>
      <c r="D84" s="41"/>
      <c r="E84" s="4" t="s">
        <v>196</v>
      </c>
    </row>
    <row r="85" spans="1:5" s="1" customFormat="1" ht="26.25" customHeight="1" x14ac:dyDescent="0.2">
      <c r="A85" s="22" t="s">
        <v>97</v>
      </c>
      <c r="B85" s="7" t="s">
        <v>119</v>
      </c>
      <c r="C85" s="22">
        <v>1</v>
      </c>
      <c r="D85" s="41"/>
      <c r="E85" s="4"/>
    </row>
    <row r="86" spans="1:5" s="1" customFormat="1" ht="27.75" customHeight="1" x14ac:dyDescent="0.2">
      <c r="A86" s="22" t="s">
        <v>120</v>
      </c>
      <c r="B86" s="7" t="s">
        <v>121</v>
      </c>
      <c r="C86" s="22">
        <v>1</v>
      </c>
      <c r="D86" s="41"/>
      <c r="E86" s="4"/>
    </row>
    <row r="87" spans="1:5" s="1" customFormat="1" ht="30" customHeight="1" x14ac:dyDescent="0.2">
      <c r="A87" s="33" t="s">
        <v>191</v>
      </c>
      <c r="B87" s="4" t="s">
        <v>122</v>
      </c>
      <c r="C87" s="39"/>
      <c r="D87" s="22">
        <v>2</v>
      </c>
      <c r="E87" s="4"/>
    </row>
    <row r="88" spans="1:5" s="1" customFormat="1" ht="26.25" customHeight="1" x14ac:dyDescent="0.2">
      <c r="A88" s="33"/>
      <c r="B88" s="4" t="s">
        <v>123</v>
      </c>
      <c r="C88" s="39"/>
      <c r="D88" s="22">
        <v>1</v>
      </c>
      <c r="E88" s="4"/>
    </row>
    <row r="89" spans="1:5" s="1" customFormat="1" ht="36.75" customHeight="1" x14ac:dyDescent="0.2">
      <c r="A89" s="23" t="s">
        <v>124</v>
      </c>
      <c r="B89" s="4" t="s">
        <v>125</v>
      </c>
      <c r="C89" s="22">
        <v>1</v>
      </c>
      <c r="D89" s="41"/>
      <c r="E89" s="4"/>
    </row>
    <row r="90" spans="1:5" s="1" customFormat="1" ht="23.25" customHeight="1" x14ac:dyDescent="0.2">
      <c r="A90" s="27" t="s">
        <v>126</v>
      </c>
      <c r="B90" s="10" t="s">
        <v>127</v>
      </c>
      <c r="C90" s="22">
        <v>1</v>
      </c>
      <c r="D90" s="41"/>
      <c r="E90" s="10"/>
    </row>
    <row r="91" spans="1:5" s="1" customFormat="1" ht="25.5" customHeight="1" x14ac:dyDescent="0.2">
      <c r="A91" s="27"/>
      <c r="B91" s="10" t="s">
        <v>128</v>
      </c>
      <c r="C91" s="22">
        <v>1</v>
      </c>
      <c r="D91" s="41"/>
      <c r="E91" s="10"/>
    </row>
    <row r="92" spans="1:5" ht="21.95" customHeight="1" x14ac:dyDescent="0.2">
      <c r="A92" s="11"/>
      <c r="B92" s="11"/>
      <c r="C92" s="11"/>
      <c r="D92" s="11"/>
      <c r="E92" s="19"/>
    </row>
    <row r="93" spans="1:5" ht="21.95" customHeight="1" x14ac:dyDescent="0.2">
      <c r="A93" s="31" t="s">
        <v>186</v>
      </c>
      <c r="B93" s="31"/>
      <c r="C93" s="31"/>
      <c r="D93" s="31"/>
      <c r="E93" s="31"/>
    </row>
    <row r="94" spans="1:5" ht="21.95" customHeight="1" x14ac:dyDescent="0.2">
      <c r="A94" s="2" t="s">
        <v>0</v>
      </c>
      <c r="B94" s="2" t="s">
        <v>1</v>
      </c>
      <c r="C94" s="2" t="s">
        <v>3</v>
      </c>
      <c r="D94" s="2" t="s">
        <v>129</v>
      </c>
      <c r="E94" s="5" t="s">
        <v>4</v>
      </c>
    </row>
    <row r="95" spans="1:5" ht="21.95" customHeight="1" x14ac:dyDescent="0.2">
      <c r="A95" s="3" t="s">
        <v>5</v>
      </c>
      <c r="B95" s="4" t="s">
        <v>130</v>
      </c>
      <c r="C95" s="2">
        <v>1</v>
      </c>
      <c r="D95" s="3"/>
      <c r="E95" s="15" t="s">
        <v>131</v>
      </c>
    </row>
    <row r="96" spans="1:5" ht="21.95" customHeight="1" x14ac:dyDescent="0.2">
      <c r="A96" s="3" t="s">
        <v>102</v>
      </c>
      <c r="B96" s="7" t="s">
        <v>132</v>
      </c>
      <c r="C96" s="3"/>
      <c r="D96" s="3">
        <v>2</v>
      </c>
      <c r="E96" s="4"/>
    </row>
    <row r="97" spans="1:5" ht="21.95" customHeight="1" x14ac:dyDescent="0.2">
      <c r="A97" s="3" t="s">
        <v>7</v>
      </c>
      <c r="B97" s="7" t="s">
        <v>133</v>
      </c>
      <c r="C97" s="3"/>
      <c r="D97" s="3">
        <v>1</v>
      </c>
      <c r="E97" s="4"/>
    </row>
    <row r="98" spans="1:5" ht="21.95" customHeight="1" x14ac:dyDescent="0.2">
      <c r="A98" s="3" t="s">
        <v>15</v>
      </c>
      <c r="B98" s="7" t="s">
        <v>134</v>
      </c>
      <c r="C98" s="3">
        <v>2</v>
      </c>
      <c r="D98" s="3">
        <v>1</v>
      </c>
      <c r="E98" s="4" t="s">
        <v>135</v>
      </c>
    </row>
    <row r="99" spans="1:5" ht="21.95" customHeight="1" x14ac:dyDescent="0.2">
      <c r="A99" s="3" t="s">
        <v>20</v>
      </c>
      <c r="B99" s="7" t="s">
        <v>18</v>
      </c>
      <c r="C99" s="3"/>
      <c r="D99" s="3">
        <v>2</v>
      </c>
      <c r="E99" s="4" t="s">
        <v>180</v>
      </c>
    </row>
    <row r="100" spans="1:5" ht="30" customHeight="1" x14ac:dyDescent="0.2">
      <c r="A100" s="3" t="s">
        <v>25</v>
      </c>
      <c r="B100" s="7" t="s">
        <v>18</v>
      </c>
      <c r="C100" s="3"/>
      <c r="D100" s="3">
        <v>1</v>
      </c>
      <c r="E100" s="4" t="s">
        <v>181</v>
      </c>
    </row>
    <row r="101" spans="1:5" ht="21.95" customHeight="1" x14ac:dyDescent="0.2">
      <c r="A101" s="6" t="s">
        <v>36</v>
      </c>
      <c r="B101" s="7" t="s">
        <v>133</v>
      </c>
      <c r="C101" s="3"/>
      <c r="D101" s="3">
        <v>1</v>
      </c>
      <c r="E101" s="4"/>
    </row>
    <row r="102" spans="1:5" ht="30" customHeight="1" x14ac:dyDescent="0.2">
      <c r="A102" s="3" t="s">
        <v>39</v>
      </c>
      <c r="B102" s="7" t="s">
        <v>136</v>
      </c>
      <c r="C102" s="3"/>
      <c r="D102" s="3">
        <v>2</v>
      </c>
      <c r="E102" s="4" t="s">
        <v>137</v>
      </c>
    </row>
    <row r="103" spans="1:5" ht="21.95" customHeight="1" x14ac:dyDescent="0.2">
      <c r="A103" s="3" t="s">
        <v>49</v>
      </c>
      <c r="B103" s="7" t="s">
        <v>138</v>
      </c>
      <c r="C103" s="3"/>
      <c r="D103" s="3">
        <v>1</v>
      </c>
      <c r="E103" s="4" t="s">
        <v>184</v>
      </c>
    </row>
    <row r="104" spans="1:5" ht="21.95" customHeight="1" x14ac:dyDescent="0.2">
      <c r="A104" s="3" t="s">
        <v>58</v>
      </c>
      <c r="B104" s="7" t="s">
        <v>134</v>
      </c>
      <c r="C104" s="3"/>
      <c r="D104" s="3">
        <v>1</v>
      </c>
      <c r="E104" s="4" t="s">
        <v>141</v>
      </c>
    </row>
    <row r="105" spans="1:5" ht="21.95" customHeight="1" x14ac:dyDescent="0.2">
      <c r="A105" s="3" t="s">
        <v>116</v>
      </c>
      <c r="B105" s="7" t="s">
        <v>134</v>
      </c>
      <c r="C105" s="3">
        <v>2</v>
      </c>
      <c r="D105" s="3">
        <f>2+0+0+1</f>
        <v>3</v>
      </c>
      <c r="E105" s="4"/>
    </row>
    <row r="106" spans="1:5" ht="21.95" customHeight="1" x14ac:dyDescent="0.2">
      <c r="A106" s="3" t="s">
        <v>83</v>
      </c>
      <c r="B106" s="7" t="s">
        <v>134</v>
      </c>
      <c r="C106" s="3">
        <v>1</v>
      </c>
      <c r="D106" s="3">
        <f>1+0+0+1</f>
        <v>2</v>
      </c>
      <c r="E106" s="4"/>
    </row>
    <row r="107" spans="1:5" ht="21.95" customHeight="1" x14ac:dyDescent="0.2">
      <c r="A107" s="3" t="s">
        <v>84</v>
      </c>
      <c r="B107" s="7" t="s">
        <v>142</v>
      </c>
      <c r="C107" s="3"/>
      <c r="D107" s="3">
        <f>2+0+0+1</f>
        <v>3</v>
      </c>
      <c r="E107" s="4"/>
    </row>
    <row r="108" spans="1:5" ht="21.95" customHeight="1" x14ac:dyDescent="0.2">
      <c r="A108" s="27" t="s">
        <v>88</v>
      </c>
      <c r="B108" s="7" t="s">
        <v>143</v>
      </c>
      <c r="C108" s="3"/>
      <c r="D108" s="3">
        <f>2+0+0+1</f>
        <v>3</v>
      </c>
      <c r="E108" s="4"/>
    </row>
    <row r="109" spans="1:5" ht="21.95" customHeight="1" x14ac:dyDescent="0.2">
      <c r="A109" s="27"/>
      <c r="B109" s="7" t="s">
        <v>144</v>
      </c>
      <c r="C109" s="3"/>
      <c r="D109" s="3">
        <v>1</v>
      </c>
      <c r="E109" s="4"/>
    </row>
    <row r="110" spans="1:5" ht="21.95" customHeight="1" x14ac:dyDescent="0.2">
      <c r="A110" s="3" t="s">
        <v>145</v>
      </c>
      <c r="B110" s="7" t="s">
        <v>146</v>
      </c>
      <c r="C110" s="3"/>
      <c r="D110" s="3">
        <v>2</v>
      </c>
      <c r="E110" s="4" t="s">
        <v>147</v>
      </c>
    </row>
    <row r="111" spans="1:5" ht="21.95" customHeight="1" x14ac:dyDescent="0.2">
      <c r="A111" s="3" t="s">
        <v>148</v>
      </c>
      <c r="B111" s="7" t="s">
        <v>149</v>
      </c>
      <c r="C111" s="3"/>
      <c r="D111" s="3">
        <v>13</v>
      </c>
      <c r="E111" s="4" t="s">
        <v>150</v>
      </c>
    </row>
    <row r="112" spans="1:5" ht="21.95" customHeight="1" x14ac:dyDescent="0.2">
      <c r="A112" s="6" t="s">
        <v>151</v>
      </c>
      <c r="B112" s="4" t="s">
        <v>152</v>
      </c>
      <c r="C112" s="3"/>
      <c r="D112" s="3">
        <v>2</v>
      </c>
      <c r="E112" s="4"/>
    </row>
    <row r="113" spans="1:5" ht="21.95" customHeight="1" x14ac:dyDescent="0.2">
      <c r="A113" s="3" t="s">
        <v>90</v>
      </c>
      <c r="B113" s="7" t="s">
        <v>153</v>
      </c>
      <c r="C113" s="3"/>
      <c r="D113" s="3">
        <v>2</v>
      </c>
      <c r="E113" s="4"/>
    </row>
    <row r="114" spans="1:5" s="1" customFormat="1" ht="35.25" customHeight="1" x14ac:dyDescent="0.2">
      <c r="A114" s="3" t="s">
        <v>97</v>
      </c>
      <c r="B114" s="4" t="s">
        <v>154</v>
      </c>
      <c r="C114" s="3">
        <v>1</v>
      </c>
      <c r="D114" s="3"/>
      <c r="E114" s="4"/>
    </row>
    <row r="115" spans="1:5" ht="25.5" customHeight="1" x14ac:dyDescent="0.2">
      <c r="A115" s="3" t="s">
        <v>120</v>
      </c>
      <c r="B115" s="7" t="s">
        <v>155</v>
      </c>
      <c r="C115" s="3">
        <v>2</v>
      </c>
      <c r="D115" s="3"/>
      <c r="E115" s="4"/>
    </row>
    <row r="116" spans="1:5" s="1" customFormat="1" ht="21.95" customHeight="1" x14ac:dyDescent="0.2">
      <c r="A116" s="3" t="s">
        <v>93</v>
      </c>
      <c r="B116" s="7" t="s">
        <v>156</v>
      </c>
      <c r="C116" s="3">
        <v>1</v>
      </c>
      <c r="D116" s="3"/>
      <c r="E116" s="4"/>
    </row>
    <row r="117" spans="1:5" s="1" customFormat="1" ht="21.95" customHeight="1" x14ac:dyDescent="0.2">
      <c r="A117" s="27" t="s">
        <v>95</v>
      </c>
      <c r="B117" s="7" t="s">
        <v>157</v>
      </c>
      <c r="C117" s="3"/>
      <c r="D117" s="3">
        <v>1</v>
      </c>
      <c r="E117" s="4" t="s">
        <v>158</v>
      </c>
    </row>
    <row r="118" spans="1:5" s="1" customFormat="1" ht="21.95" customHeight="1" x14ac:dyDescent="0.2">
      <c r="A118" s="27"/>
      <c r="B118" s="7" t="s">
        <v>18</v>
      </c>
      <c r="C118" s="3"/>
      <c r="D118" s="3">
        <v>1</v>
      </c>
      <c r="E118" s="4" t="s">
        <v>159</v>
      </c>
    </row>
    <row r="119" spans="1:5" s="1" customFormat="1" ht="21.95" customHeight="1" x14ac:dyDescent="0.2">
      <c r="A119" s="3" t="s">
        <v>160</v>
      </c>
      <c r="B119" s="7" t="s">
        <v>161</v>
      </c>
      <c r="C119" s="3">
        <v>15</v>
      </c>
      <c r="D119" s="3">
        <f>180+0+0+7</f>
        <v>187</v>
      </c>
      <c r="E119" s="4" t="s">
        <v>162</v>
      </c>
    </row>
    <row r="120" spans="1:5" ht="21.95" customHeight="1" x14ac:dyDescent="0.2">
      <c r="A120" s="20"/>
      <c r="B120" s="8"/>
      <c r="C120" s="20"/>
      <c r="D120" s="20"/>
      <c r="E120" s="9"/>
    </row>
    <row r="121" spans="1:5" ht="21.95" customHeight="1" x14ac:dyDescent="0.2">
      <c r="A121" s="31" t="s">
        <v>187</v>
      </c>
      <c r="B121" s="31"/>
      <c r="C121" s="31"/>
      <c r="D121" s="31"/>
      <c r="E121" s="31"/>
    </row>
    <row r="122" spans="1:5" ht="21.95" customHeight="1" x14ac:dyDescent="0.2">
      <c r="A122" s="2" t="s">
        <v>0</v>
      </c>
      <c r="B122" s="2" t="s">
        <v>163</v>
      </c>
      <c r="C122" s="2" t="s">
        <v>129</v>
      </c>
      <c r="D122" s="2" t="s">
        <v>164</v>
      </c>
      <c r="E122" s="5" t="s">
        <v>4</v>
      </c>
    </row>
    <row r="123" spans="1:5" ht="21.95" customHeight="1" x14ac:dyDescent="0.2">
      <c r="A123" s="27" t="s">
        <v>5</v>
      </c>
      <c r="B123" s="7" t="s">
        <v>104</v>
      </c>
      <c r="C123" s="27">
        <v>4</v>
      </c>
      <c r="D123" s="27"/>
      <c r="E123" s="4" t="s">
        <v>165</v>
      </c>
    </row>
    <row r="124" spans="1:5" ht="21.95" customHeight="1" x14ac:dyDescent="0.2">
      <c r="A124" s="27"/>
      <c r="B124" s="7" t="s">
        <v>166</v>
      </c>
      <c r="C124" s="25">
        <v>1</v>
      </c>
      <c r="D124" s="26"/>
      <c r="E124" s="4"/>
    </row>
    <row r="125" spans="1:5" ht="21.95" customHeight="1" x14ac:dyDescent="0.2">
      <c r="A125" s="3" t="s">
        <v>7</v>
      </c>
      <c r="B125" s="7" t="s">
        <v>167</v>
      </c>
      <c r="C125" s="25">
        <v>1</v>
      </c>
      <c r="D125" s="26"/>
      <c r="E125" s="4"/>
    </row>
    <row r="126" spans="1:5" ht="21.95" customHeight="1" x14ac:dyDescent="0.2">
      <c r="A126" s="3" t="s">
        <v>68</v>
      </c>
      <c r="B126" s="7" t="s">
        <v>18</v>
      </c>
      <c r="C126" s="3">
        <v>1</v>
      </c>
      <c r="D126" s="3"/>
      <c r="E126" s="4" t="s">
        <v>168</v>
      </c>
    </row>
    <row r="127" spans="1:5" ht="21.95" customHeight="1" x14ac:dyDescent="0.2">
      <c r="A127" s="3" t="s">
        <v>116</v>
      </c>
      <c r="B127" s="7" t="s">
        <v>134</v>
      </c>
      <c r="C127" s="25">
        <v>2</v>
      </c>
      <c r="D127" s="26"/>
      <c r="E127" s="4"/>
    </row>
    <row r="128" spans="1:5" ht="21.95" customHeight="1" x14ac:dyDescent="0.2">
      <c r="A128" s="3" t="s">
        <v>148</v>
      </c>
      <c r="B128" s="7" t="s">
        <v>149</v>
      </c>
      <c r="C128" s="27">
        <v>12</v>
      </c>
      <c r="D128" s="27"/>
      <c r="E128" s="21"/>
    </row>
    <row r="129" spans="1:5" ht="21.95" customHeight="1" x14ac:dyDescent="0.2">
      <c r="A129" s="27" t="s">
        <v>95</v>
      </c>
      <c r="B129" s="7" t="s">
        <v>169</v>
      </c>
      <c r="C129" s="25">
        <v>1</v>
      </c>
      <c r="D129" s="26"/>
      <c r="E129" s="4" t="s">
        <v>170</v>
      </c>
    </row>
    <row r="130" spans="1:5" ht="21.95" customHeight="1" x14ac:dyDescent="0.2">
      <c r="A130" s="27"/>
      <c r="B130" s="7" t="s">
        <v>132</v>
      </c>
      <c r="C130" s="25">
        <v>1</v>
      </c>
      <c r="D130" s="26"/>
      <c r="E130" s="4"/>
    </row>
    <row r="131" spans="1:5" ht="21.95" customHeight="1" x14ac:dyDescent="0.2">
      <c r="A131" s="3" t="s">
        <v>171</v>
      </c>
      <c r="B131" s="14" t="s">
        <v>161</v>
      </c>
      <c r="C131" s="25">
        <v>60</v>
      </c>
      <c r="D131" s="26"/>
      <c r="E131" s="4" t="s">
        <v>172</v>
      </c>
    </row>
    <row r="132" spans="1:5" ht="21.95" customHeight="1" x14ac:dyDescent="0.2">
      <c r="A132" s="3" t="s">
        <v>173</v>
      </c>
      <c r="B132" s="7" t="s">
        <v>174</v>
      </c>
      <c r="C132" s="3">
        <v>4</v>
      </c>
      <c r="D132" s="3"/>
      <c r="E132" s="4" t="s">
        <v>175</v>
      </c>
    </row>
    <row r="133" spans="1:5" ht="34.5" customHeight="1" x14ac:dyDescent="0.2">
      <c r="A133" s="6" t="s">
        <v>124</v>
      </c>
      <c r="B133" s="7" t="s">
        <v>176</v>
      </c>
      <c r="C133" s="3">
        <v>1</v>
      </c>
      <c r="D133" s="3"/>
      <c r="E133" s="4"/>
    </row>
  </sheetData>
  <mergeCells count="57">
    <mergeCell ref="A87:A88"/>
    <mergeCell ref="A74:A75"/>
    <mergeCell ref="A79:E79"/>
    <mergeCell ref="A90:A91"/>
    <mergeCell ref="A1:E1"/>
    <mergeCell ref="A2:E2"/>
    <mergeCell ref="A7:A8"/>
    <mergeCell ref="C8:D8"/>
    <mergeCell ref="A9:A10"/>
    <mergeCell ref="C10:D10"/>
    <mergeCell ref="A24:A25"/>
    <mergeCell ref="C25:D25"/>
    <mergeCell ref="A11:A12"/>
    <mergeCell ref="C12:D12"/>
    <mergeCell ref="A13:A15"/>
    <mergeCell ref="C13:D13"/>
    <mergeCell ref="C14:D14"/>
    <mergeCell ref="C15:D15"/>
    <mergeCell ref="A17:A18"/>
    <mergeCell ref="C18:D18"/>
    <mergeCell ref="A21:A23"/>
    <mergeCell ref="C22:D22"/>
    <mergeCell ref="C23:D23"/>
    <mergeCell ref="C35:D35"/>
    <mergeCell ref="C39:D39"/>
    <mergeCell ref="A40:A41"/>
    <mergeCell ref="C40:D40"/>
    <mergeCell ref="C41:D41"/>
    <mergeCell ref="C74:D74"/>
    <mergeCell ref="C75:D75"/>
    <mergeCell ref="C45:D45"/>
    <mergeCell ref="C48:D48"/>
    <mergeCell ref="C49:D49"/>
    <mergeCell ref="C50:D50"/>
    <mergeCell ref="C53:D53"/>
    <mergeCell ref="A54:A55"/>
    <mergeCell ref="C54:D54"/>
    <mergeCell ref="C55:D55"/>
    <mergeCell ref="A123:A124"/>
    <mergeCell ref="C123:D123"/>
    <mergeCell ref="C128:D128"/>
    <mergeCell ref="A129:A130"/>
    <mergeCell ref="A34:A36"/>
    <mergeCell ref="C36:D36"/>
    <mergeCell ref="A93:E93"/>
    <mergeCell ref="A108:A109"/>
    <mergeCell ref="A117:A118"/>
    <mergeCell ref="A121:E121"/>
    <mergeCell ref="C57:D57"/>
    <mergeCell ref="C58:E58"/>
    <mergeCell ref="A59:E59"/>
    <mergeCell ref="C131:D131"/>
    <mergeCell ref="C124:D124"/>
    <mergeCell ref="C125:D125"/>
    <mergeCell ref="C127:D127"/>
    <mergeCell ref="C129:D129"/>
    <mergeCell ref="C130:D130"/>
  </mergeCells>
  <phoneticPr fontId="7" type="noConversion"/>
  <pageMargins left="0.33819444444444402" right="0.227777777777778" top="0.55069444444444404" bottom="0.55069444444444404" header="0.31458333333333299" footer="0.31458333333333299"/>
  <pageSetup paperSize="9" fitToHeight="0" orientation="landscape" r:id="rId1"/>
  <rowBreaks count="2" manualBreakCount="2">
    <brk id="119" max="16383" man="1"/>
    <brk id="133" max="16383" man="1"/>
  </rowBreaks>
  <ignoredErrors>
    <ignoredError sqref="C28 D1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2022年招聘计划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侯迦千</dc:creator>
  <cp:lastModifiedBy>侯迦千</cp:lastModifiedBy>
  <cp:lastPrinted>2022-01-27T10:24:04Z</cp:lastPrinted>
  <dcterms:created xsi:type="dcterms:W3CDTF">2021-11-23T00:34:00Z</dcterms:created>
  <dcterms:modified xsi:type="dcterms:W3CDTF">2022-01-27T13:06:19Z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26112CAF33304C4C875A01C8D0FA8A10</vt:lpwstr>
  </property>
  <property fmtid="{D5CDD505-2E9C-101B-9397-08002B2CF9AE}" pid="3" name="KSOProductBuildVer">
    <vt:lpwstr>2052-11.1.0.11294</vt:lpwstr>
  </property>
</Properties>
</file>